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016" windowHeight="6300" tabRatio="850" activeTab="2"/>
  </bookViews>
  <sheets>
    <sheet name="3" sheetId="1" r:id="rId1"/>
    <sheet name="4" sheetId="2" r:id="rId2"/>
    <sheet name="8" sheetId="3" r:id="rId3"/>
  </sheets>
  <externalReferences>
    <externalReference r:id="rId6"/>
    <externalReference r:id="rId7"/>
  </externalReferences>
  <definedNames>
    <definedName name="_xlnm.Print_Area" localSheetId="0">'3'!$A$1:$B$58</definedName>
  </definedNames>
  <calcPr fullCalcOnLoad="1"/>
</workbook>
</file>

<file path=xl/sharedStrings.xml><?xml version="1.0" encoding="utf-8"?>
<sst xmlns="http://schemas.openxmlformats.org/spreadsheetml/2006/main" count="185" uniqueCount="122">
  <si>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</si>
  <si>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</si>
  <si>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</si>
  <si>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</si>
  <si>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</si>
  <si>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</si>
  <si>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</si>
  <si>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</si>
  <si>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</si>
  <si>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</si>
  <si>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</si>
  <si>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</si>
  <si>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</si>
  <si>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</si>
  <si>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</si>
  <si>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</si>
  <si>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</si>
  <si>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</si>
  <si>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</si>
  <si>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</si>
  <si>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</si>
  <si>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</si>
  <si>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</si>
  <si>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</si>
  <si>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</si>
  <si>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</si>
  <si>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</si>
  <si>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</si>
  <si>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</si>
  <si>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</si>
  <si>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Местонахождение (адрес)</t>
  </si>
  <si>
    <t>средневзвешенная стоимость 1кВт•ч</t>
  </si>
  <si>
    <t>по нормативам потребления  (тыс. Гкал)</t>
  </si>
  <si>
    <t>и т.д.</t>
  </si>
  <si>
    <t>2.</t>
  </si>
  <si>
    <t>тыс. руб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</si>
  <si>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</si>
  <si>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</si>
  <si>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</si>
  <si>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</si>
  <si>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</si>
  <si>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</si>
  <si>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</si>
  <si>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</si>
  <si>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</si>
  <si>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</si>
  <si>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</si>
  <si>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</si>
  <si>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</si>
  <si>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</si>
  <si>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</si>
  <si>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</si>
  <si>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</si>
  <si>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</si>
  <si>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</si>
  <si>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</si>
  <si>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</si>
  <si>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</si>
  <si>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</si>
  <si>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</si>
  <si>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</si>
  <si>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</si>
  <si>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</si>
  <si>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</si>
  <si>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</si>
  <si>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</si>
  <si>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</si>
  <si>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</si>
  <si>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</si>
  <si>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</si>
  <si>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</si>
  <si>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</si>
  <si>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</si>
  <si>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</si>
  <si>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</si>
  <si>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</si>
  <si>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</si>
  <si>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</si>
  <si>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</si>
  <si>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</si>
  <si>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</si>
  <si>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</si>
  <si>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</si>
  <si>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</si>
  <si>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</si>
  <si>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</si>
  <si>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</si>
  <si>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</si>
  <si>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</si>
  <si>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</si>
  <si>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</si>
  <si>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</si>
  <si>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</si>
  <si>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</si>
  <si>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</si>
  <si>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</si>
  <si>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</si>
  <si>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</si>
  <si>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</si>
  <si>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</si>
  <si>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</si>
  <si>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</si>
  <si>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</si>
  <si>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</si>
  <si>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</si>
  <si>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</si>
  <si>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</si>
  <si>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ОАО "Кадошкинский электротехнический завод"</t>
  </si>
  <si>
    <t>1311000012</t>
  </si>
  <si>
    <t>131101001</t>
  </si>
  <si>
    <t>п.Кадошкино, ул.Заводская, д.1.</t>
  </si>
  <si>
    <t>производство и сбыт тепловой энергии</t>
  </si>
  <si>
    <t>собственные средства</t>
  </si>
  <si>
    <t>1. Техмероприятия по реконструкции тепловой сети котельной</t>
  </si>
  <si>
    <t>Приложение 3</t>
  </si>
  <si>
    <t>Приложение 4</t>
  </si>
  <si>
    <t>Приложение 8</t>
  </si>
  <si>
    <t xml:space="preserve">2. Информация об  основных показателях финансово-хозяйственной деятельности организации¹ </t>
  </si>
  <si>
    <t>е) Использование инвестиционных средств за  _2012 г.</t>
  </si>
  <si>
    <t>Утверждено на  2012 год</t>
  </si>
  <si>
    <t>Отчетный период</t>
  </si>
  <si>
    <t xml:space="preserve"> 2 квартал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</si>
</sst>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_-* #,##0.000_р_._-;\-* #,##0.000_р_._-;_-* &quot;-&quot;???_р_._-;_-@_-"/>
    <numFmt numFmtId="179" formatCode="#,##0.00_р_.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/>
      <top style="thick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ck"/>
      <right style="thick"/>
      <top style="thick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11" xfId="0" applyFont="1" applyFill="1" applyBorder="1" applyAlignment="1">
      <alignment horizontal="left" vertical="top" wrapText="1" indent="6"/>
    </xf>
    <xf numFmtId="0" fontId="6" fillId="23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4" borderId="13" xfId="55" applyNumberFormat="1" applyFont="1" applyFill="1" applyBorder="1" applyAlignment="1" applyProtection="1">
      <alignment vertical="center" wrapText="1"/>
      <protection/>
    </xf>
    <xf numFmtId="0" fontId="0" fillId="23" borderId="10" xfId="0" applyFont="1" applyFill="1" applyBorder="1" applyAlignment="1">
      <alignment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" fillId="0" borderId="0" xfId="54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43" fontId="0" fillId="0" borderId="14" xfId="63" applyFill="1" applyBorder="1" applyAlignment="1">
      <alignment/>
    </xf>
    <xf numFmtId="0" fontId="0" fillId="0" borderId="16" xfId="0" applyFill="1" applyBorder="1" applyAlignment="1">
      <alignment vertical="top" wrapText="1"/>
    </xf>
    <xf numFmtId="43" fontId="0" fillId="0" borderId="17" xfId="0" applyNumberFormat="1" applyFill="1" applyBorder="1" applyAlignment="1">
      <alignment/>
    </xf>
    <xf numFmtId="0" fontId="0" fillId="0" borderId="11" xfId="0" applyFill="1" applyBorder="1" applyAlignment="1">
      <alignment horizontal="left" vertical="top" wrapText="1" indent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 vertical="top" wrapText="1" indent="6"/>
    </xf>
    <xf numFmtId="170" fontId="6" fillId="0" borderId="10" xfId="63" applyNumberFormat="1" applyFont="1" applyFill="1" applyBorder="1" applyAlignment="1">
      <alignment/>
    </xf>
    <xf numFmtId="43" fontId="6" fillId="0" borderId="10" xfId="63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43" fontId="0" fillId="0" borderId="19" xfId="63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43" fontId="0" fillId="0" borderId="23" xfId="63" applyFill="1" applyBorder="1" applyAlignment="1">
      <alignment/>
    </xf>
    <xf numFmtId="0" fontId="0" fillId="0" borderId="24" xfId="0" applyFill="1" applyBorder="1" applyAlignment="1">
      <alignment vertical="top" wrapText="1"/>
    </xf>
    <xf numFmtId="49" fontId="8" fillId="0" borderId="13" xfId="55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 indent="6"/>
    </xf>
    <xf numFmtId="43" fontId="6" fillId="0" borderId="10" xfId="63" applyFont="1" applyFill="1" applyBorder="1" applyAlignment="1">
      <alignment/>
    </xf>
    <xf numFmtId="49" fontId="8" fillId="0" borderId="13" xfId="55" applyNumberFormat="1" applyFont="1" applyFill="1" applyBorder="1" applyAlignment="1" applyProtection="1">
      <alignment horizontal="left" vertical="center" wrapText="1" indent="1"/>
      <protection/>
    </xf>
    <xf numFmtId="172" fontId="6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43" fontId="0" fillId="0" borderId="13" xfId="63" applyFill="1" applyBorder="1" applyAlignment="1">
      <alignment/>
    </xf>
    <xf numFmtId="0" fontId="0" fillId="0" borderId="13" xfId="0" applyFill="1" applyBorder="1" applyAlignment="1">
      <alignment wrapText="1"/>
    </xf>
    <xf numFmtId="0" fontId="25" fillId="22" borderId="13" xfId="53" applyFont="1" applyFill="1" applyBorder="1" applyAlignment="1" applyProtection="1">
      <alignment vertical="center" wrapText="1"/>
      <protection locked="0"/>
    </xf>
    <xf numFmtId="0" fontId="5" fillId="22" borderId="13" xfId="0" applyFont="1" applyFill="1" applyBorder="1" applyAlignment="1">
      <alignment vertical="top"/>
    </xf>
    <xf numFmtId="0" fontId="2" fillId="22" borderId="13" xfId="54" applyFont="1" applyFill="1" applyBorder="1" applyAlignment="1" applyProtection="1">
      <alignment/>
      <protection locked="0"/>
    </xf>
    <xf numFmtId="0" fontId="5" fillId="22" borderId="13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13" xfId="0" applyFont="1" applyFill="1" applyBorder="1" applyAlignment="1">
      <alignment horizontal="left" vertical="center"/>
    </xf>
    <xf numFmtId="170" fontId="0" fillId="0" borderId="13" xfId="63" applyNumberFormat="1" applyFill="1" applyBorder="1" applyAlignment="1">
      <alignment/>
    </xf>
    <xf numFmtId="43" fontId="6" fillId="0" borderId="19" xfId="63" applyFont="1" applyFill="1" applyBorder="1" applyAlignment="1">
      <alignment/>
    </xf>
    <xf numFmtId="0" fontId="0" fillId="0" borderId="25" xfId="0" applyFill="1" applyBorder="1" applyAlignment="1">
      <alignment vertical="top" wrapText="1"/>
    </xf>
    <xf numFmtId="0" fontId="0" fillId="0" borderId="0" xfId="0" applyBorder="1" applyAlignment="1">
      <alignment/>
    </xf>
    <xf numFmtId="177" fontId="28" fillId="0" borderId="26" xfId="0" applyNumberFormat="1" applyFont="1" applyFill="1" applyBorder="1" applyAlignment="1">
      <alignment horizontal="right"/>
    </xf>
    <xf numFmtId="43" fontId="0" fillId="0" borderId="0" xfId="63" applyFill="1" applyBorder="1" applyAlignment="1">
      <alignment/>
    </xf>
    <xf numFmtId="171" fontId="0" fillId="0" borderId="22" xfId="63" applyNumberFormat="1" applyFill="1" applyBorder="1" applyAlignment="1">
      <alignment/>
    </xf>
    <xf numFmtId="0" fontId="0" fillId="0" borderId="27" xfId="0" applyFill="1" applyBorder="1" applyAlignment="1">
      <alignment vertical="top" wrapText="1"/>
    </xf>
    <xf numFmtId="43" fontId="0" fillId="0" borderId="28" xfId="63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43" fontId="10" fillId="0" borderId="30" xfId="63" applyFont="1" applyFill="1" applyBorder="1" applyAlignment="1">
      <alignment/>
    </xf>
    <xf numFmtId="179" fontId="28" fillId="0" borderId="26" xfId="0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инвестиций" xfId="53"/>
    <cellStyle name="Обычный_Мониторинг ФОТ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Economists\&#1041;&#1072;&#1079;&#1072;%20&#1076;&#1072;&#1085;&#1085;&#1099;&#1093;%20&#1055;&#1069;&#1054;\&#1050;&#1086;&#1090;&#1077;&#1083;&#1100;&#1085;&#1072;&#1103;\2012&#1043;\&#1064;&#1072;&#1073;&#1083;&#1086;&#1085;%20&#1050;&#1072;&#1083;&#1100;&#1082;&#1091;&#1083;&#1103;&#1094;&#1080;&#1103;%206-&#1058;%20-%202012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Economists\&#1041;&#1072;&#1079;&#1072;%20&#1076;&#1072;&#1085;&#1085;&#1099;&#1093;%20&#1055;&#1069;&#1054;\&#1048;&#1089;&#1087;&#1086;&#1083;&#1085;&#1077;&#1085;&#1080;&#1077;%20&#1073;&#1102;&#1076;&#1078;&#1077;&#1090;&#1072;\&#1048;&#1089;&#1087;&#1086;&#1083;&#1085;&#1077;&#1085;&#1080;&#1077;%20&#1073;&#1102;&#1076;&#1078;&#1077;&#1090;&#1072;%20&#1079;&#1072;%202012%20&#1075;&#1086;&#1076;\&#1080;&#1089;&#1087;&#1086;&#1083;&#1085;&#1077;&#1085;&#1080;&#1077;%20&#1073;&#1102;&#1076;&#1078;&#1077;&#1090;&#1072;%20&#1074;&#1089;&#1087;&#1086;&#1084;&#1086;&#1075;&#1072;&#1090;&#1077;&#1083;&#1100;&#1085;&#1099;&#1084;%20&#1087;&#1088;&#1086;&#1080;&#1079;&#1074;&#1086;&#1076;&#1089;&#1090;&#1074;&#1086;&#1084;\&#1080;&#1089;&#1087;&#1086;&#1083;&#1085;&#1077;&#1085;&#1080;&#1077;%20&#1073;&#1102;&#1076;&#1078;&#1077;&#1090;&#1072;%20&#1042;&#1062;%20&#1079;&#1072;%20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артал"/>
      <sheetName val="2квартал"/>
      <sheetName val="1полугодие"/>
      <sheetName val="3квартал"/>
      <sheetName val="9месяцев"/>
      <sheetName val="4квартал"/>
      <sheetName val="год"/>
    </sheetNames>
    <sheetDataSet>
      <sheetData sheetId="1">
        <row r="26">
          <cell r="D26">
            <v>142.5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 2012 г"/>
      <sheetName val="2 квартал 2012 г"/>
      <sheetName val="3 квартал 2012 г"/>
      <sheetName val="4 квартал 2012 г"/>
      <sheetName val="Всего 2012 год"/>
    </sheetNames>
    <sheetDataSet>
      <sheetData sheetId="1">
        <row r="45">
          <cell r="FW45">
            <v>194.50907</v>
          </cell>
        </row>
        <row r="48">
          <cell r="FW48">
            <v>53.9954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3">
      <selection activeCell="B17" sqref="B17"/>
    </sheetView>
  </sheetViews>
  <sheetFormatPr defaultColWidth="9.140625" defaultRowHeight="15"/>
  <cols>
    <col min="1" max="1" width="48.7109375" style="0" customWidth="1"/>
    <col min="2" max="2" width="37.00390625" style="0" customWidth="1"/>
  </cols>
  <sheetData>
    <row r="1" ht="14.25">
      <c r="B1" s="17" t="s">
        <v>114</v>
      </c>
    </row>
    <row r="2" ht="23.25" customHeight="1">
      <c r="B2" s="17"/>
    </row>
    <row r="3" spans="1:2" ht="36" customHeight="1">
      <c r="A3" s="67" t="s">
        <v>117</v>
      </c>
      <c r="B3" s="68"/>
    </row>
    <row r="4" ht="14.25" customHeight="1"/>
    <row r="5" spans="1:7" ht="29.25" customHeight="1">
      <c r="A5" s="54" t="s">
        <v>0</v>
      </c>
      <c r="B5" s="50" t="s">
        <v>107</v>
      </c>
      <c r="C5" s="11"/>
      <c r="D5" s="12"/>
      <c r="E5" s="12"/>
      <c r="F5" s="12"/>
      <c r="G5" s="12"/>
    </row>
    <row r="6" spans="1:7" ht="14.25">
      <c r="A6" s="54" t="s">
        <v>6</v>
      </c>
      <c r="B6" s="51" t="s">
        <v>108</v>
      </c>
      <c r="C6" s="13"/>
      <c r="D6" s="12"/>
      <c r="E6" s="12"/>
      <c r="F6" s="12"/>
      <c r="G6" s="12"/>
    </row>
    <row r="7" spans="1:7" ht="14.25">
      <c r="A7" s="54" t="s">
        <v>7</v>
      </c>
      <c r="B7" s="51" t="s">
        <v>109</v>
      </c>
      <c r="C7" s="13"/>
      <c r="D7" s="12"/>
      <c r="E7" s="12"/>
      <c r="F7" s="12"/>
      <c r="G7" s="12"/>
    </row>
    <row r="8" spans="1:7" ht="14.25">
      <c r="A8" s="54" t="s">
        <v>30</v>
      </c>
      <c r="B8" s="52" t="s">
        <v>110</v>
      </c>
      <c r="C8" s="14"/>
      <c r="D8" s="12"/>
      <c r="E8" s="12"/>
      <c r="F8" s="12"/>
      <c r="G8" s="12"/>
    </row>
    <row r="9" spans="1:7" ht="14.25">
      <c r="A9" s="54" t="s">
        <v>120</v>
      </c>
      <c r="B9" s="53" t="s">
        <v>121</v>
      </c>
      <c r="C9" s="12"/>
      <c r="D9" s="12"/>
      <c r="E9" s="12"/>
      <c r="F9" s="12"/>
      <c r="G9" s="12"/>
    </row>
    <row r="10" spans="3:7" ht="14.25">
      <c r="C10" s="12"/>
      <c r="D10" s="12"/>
      <c r="E10" s="12"/>
      <c r="F10" s="12"/>
      <c r="G10" s="12"/>
    </row>
    <row r="11" spans="3:7" ht="6.75" customHeight="1" thickBot="1">
      <c r="C11" s="12"/>
      <c r="D11" s="12"/>
      <c r="E11" s="12"/>
      <c r="F11" s="12"/>
      <c r="G11" s="12"/>
    </row>
    <row r="12" spans="1:2" ht="15" thickBot="1" thickTop="1">
      <c r="A12" s="18" t="s">
        <v>1</v>
      </c>
      <c r="B12" s="37" t="s">
        <v>2</v>
      </c>
    </row>
    <row r="13" spans="1:2" ht="31.5" customHeight="1" thickBot="1" thickTop="1">
      <c r="A13" s="36" t="s">
        <v>36</v>
      </c>
      <c r="B13" s="39" t="s">
        <v>111</v>
      </c>
    </row>
    <row r="14" spans="1:2" ht="15" thickBot="1" thickTop="1">
      <c r="A14" s="20" t="s">
        <v>37</v>
      </c>
      <c r="B14" s="38">
        <f>915.18*833.1/1000</f>
        <v>762.436458</v>
      </c>
    </row>
    <row r="15" spans="1:2" ht="48.75" customHeight="1" thickTop="1">
      <c r="A15" s="22" t="s">
        <v>38</v>
      </c>
      <c r="B15" s="23">
        <f>B17+B18+B21+B22+B23+B24+B25+B27+B29+B30</f>
        <v>1668.14547</v>
      </c>
    </row>
    <row r="16" spans="1:2" ht="28.5">
      <c r="A16" s="24" t="s">
        <v>8</v>
      </c>
      <c r="B16" s="25"/>
    </row>
    <row r="17" spans="1:2" ht="14.25">
      <c r="A17" s="24" t="s">
        <v>102</v>
      </c>
      <c r="B17" s="78">
        <v>488.2</v>
      </c>
    </row>
    <row r="18" spans="1:2" ht="42.75">
      <c r="A18" s="24" t="s">
        <v>10</v>
      </c>
      <c r="B18" s="43">
        <f>'[1]2квартал'!$D$26</f>
        <v>142.5</v>
      </c>
    </row>
    <row r="19" spans="1:2" ht="14.25">
      <c r="A19" s="26" t="s">
        <v>31</v>
      </c>
      <c r="B19" s="43">
        <f>B18/B20*1000</f>
        <v>3.0991061525412666</v>
      </c>
    </row>
    <row r="20" spans="1:2" ht="14.25">
      <c r="A20" s="26" t="s">
        <v>11</v>
      </c>
      <c r="B20" s="27">
        <f>314181-268200</f>
        <v>45981</v>
      </c>
    </row>
    <row r="21" spans="1:2" ht="28.5" customHeight="1">
      <c r="A21" s="24" t="s">
        <v>12</v>
      </c>
      <c r="B21" s="43">
        <f>244.8-226</f>
        <v>18.80000000000001</v>
      </c>
    </row>
    <row r="22" spans="1:2" ht="28.5">
      <c r="A22" s="24" t="s">
        <v>13</v>
      </c>
      <c r="B22" s="28">
        <v>0</v>
      </c>
    </row>
    <row r="23" spans="1:2" ht="42.75">
      <c r="A23" s="24" t="s">
        <v>14</v>
      </c>
      <c r="B23" s="43">
        <f>(721.7+200)-(499.3+139.1)</f>
        <v>283.30000000000007</v>
      </c>
    </row>
    <row r="24" spans="1:2" ht="45.75" customHeight="1">
      <c r="A24" s="24" t="s">
        <v>15</v>
      </c>
      <c r="B24" s="60">
        <v>55.5</v>
      </c>
    </row>
    <row r="25" spans="1:2" ht="28.5">
      <c r="A25" s="24" t="s">
        <v>16</v>
      </c>
      <c r="B25" s="43"/>
    </row>
    <row r="26" spans="1:2" ht="28.5">
      <c r="A26" s="29" t="s">
        <v>17</v>
      </c>
      <c r="B26" s="43"/>
    </row>
    <row r="27" spans="1:2" ht="28.5">
      <c r="A27" s="24" t="s">
        <v>18</v>
      </c>
      <c r="B27" s="43">
        <f>B28</f>
        <v>118.00447</v>
      </c>
    </row>
    <row r="28" spans="1:2" ht="28.5">
      <c r="A28" s="29" t="s">
        <v>19</v>
      </c>
      <c r="B28" s="43">
        <f>'[2]2 квартал 2012 г'!$FW$45+'[2]2 квартал 2012 г'!$FW$48-(102.2+28.3)</f>
        <v>118.00447</v>
      </c>
    </row>
    <row r="29" spans="1:2" ht="28.5">
      <c r="A29" s="24" t="s">
        <v>20</v>
      </c>
      <c r="B29" s="43">
        <f>1311-918.9</f>
        <v>392.1</v>
      </c>
    </row>
    <row r="30" spans="1:2" ht="60" thickBot="1">
      <c r="A30" s="30" t="s">
        <v>103</v>
      </c>
      <c r="B30" s="57">
        <f>43.6+126.1+0.041</f>
        <v>169.74099999999999</v>
      </c>
    </row>
    <row r="31" spans="1:2" ht="30" thickBot="1" thickTop="1">
      <c r="A31" s="32" t="s">
        <v>39</v>
      </c>
      <c r="B31" s="77">
        <f>B14-B15</f>
        <v>-905.7090119999999</v>
      </c>
    </row>
    <row r="32" spans="1:2" ht="15" thickTop="1">
      <c r="A32" s="22" t="s">
        <v>40</v>
      </c>
      <c r="B32" s="23"/>
    </row>
    <row r="33" spans="1:2" ht="71.25" customHeight="1" thickBot="1">
      <c r="A33" s="30" t="s">
        <v>3</v>
      </c>
      <c r="B33" s="31"/>
    </row>
    <row r="34" spans="1:2" ht="29.25" thickTop="1">
      <c r="A34" s="22" t="s">
        <v>41</v>
      </c>
      <c r="B34" s="33"/>
    </row>
    <row r="35" spans="1:2" ht="29.25" thickBot="1">
      <c r="A35" s="30" t="s">
        <v>5</v>
      </c>
      <c r="B35" s="34"/>
    </row>
    <row r="36" spans="1:2" ht="44.25" thickBot="1" thickTop="1">
      <c r="A36" s="20" t="s">
        <v>58</v>
      </c>
      <c r="B36" s="35"/>
    </row>
    <row r="37" spans="1:2" ht="15" thickBot="1" thickTop="1">
      <c r="A37" s="20" t="s">
        <v>42</v>
      </c>
      <c r="B37" s="35">
        <v>21</v>
      </c>
    </row>
    <row r="38" spans="1:2" ht="15" thickBot="1" thickTop="1">
      <c r="A38" s="20" t="s">
        <v>43</v>
      </c>
      <c r="B38" s="35">
        <v>4.6</v>
      </c>
    </row>
    <row r="39" spans="1:2" ht="30" thickBot="1" thickTop="1">
      <c r="A39" s="20" t="s">
        <v>44</v>
      </c>
      <c r="B39" s="35">
        <v>930.63</v>
      </c>
    </row>
    <row r="40" spans="1:2" ht="18" customHeight="1" thickBot="1" thickTop="1">
      <c r="A40" s="20" t="s">
        <v>45</v>
      </c>
      <c r="B40" s="35">
        <v>0</v>
      </c>
    </row>
    <row r="41" spans="1:2" ht="30" thickBot="1" thickTop="1">
      <c r="A41" s="22" t="s">
        <v>46</v>
      </c>
      <c r="B41" s="35">
        <v>915.18</v>
      </c>
    </row>
    <row r="42" spans="1:2" ht="15" thickTop="1">
      <c r="A42" s="24" t="s">
        <v>4</v>
      </c>
      <c r="B42" s="25">
        <v>915.18</v>
      </c>
    </row>
    <row r="43" spans="1:2" ht="15" thickBot="1">
      <c r="A43" s="30" t="s">
        <v>32</v>
      </c>
      <c r="B43" s="25"/>
    </row>
    <row r="44" spans="1:2" ht="32.25" customHeight="1" thickBot="1" thickTop="1">
      <c r="A44" s="20" t="s">
        <v>47</v>
      </c>
      <c r="B44" s="35"/>
    </row>
    <row r="45" spans="1:2" ht="31.5" customHeight="1" thickBot="1" thickTop="1">
      <c r="A45" s="20" t="s">
        <v>48</v>
      </c>
      <c r="B45" s="35"/>
    </row>
    <row r="46" spans="1:2" ht="30" thickBot="1" thickTop="1">
      <c r="A46" s="20" t="s">
        <v>49</v>
      </c>
      <c r="B46" s="35">
        <v>1</v>
      </c>
    </row>
    <row r="47" spans="1:2" ht="15" thickBot="1" thickTop="1">
      <c r="A47" s="20" t="s">
        <v>50</v>
      </c>
      <c r="B47" s="35"/>
    </row>
    <row r="48" spans="1:2" ht="23.25" customHeight="1" thickBot="1" thickTop="1">
      <c r="A48" s="20" t="s">
        <v>51</v>
      </c>
      <c r="B48" s="35">
        <v>1</v>
      </c>
    </row>
    <row r="49" spans="1:2" ht="15" thickBot="1" thickTop="1">
      <c r="A49" s="20" t="s">
        <v>52</v>
      </c>
      <c r="B49" s="35">
        <v>0</v>
      </c>
    </row>
    <row r="50" spans="1:2" ht="30" thickBot="1" thickTop="1">
      <c r="A50" s="20" t="s">
        <v>53</v>
      </c>
      <c r="B50" s="21">
        <v>10</v>
      </c>
    </row>
    <row r="51" spans="1:2" ht="44.25" thickBot="1" thickTop="1">
      <c r="A51" s="20" t="s">
        <v>54</v>
      </c>
      <c r="B51" s="21">
        <v>171.32</v>
      </c>
    </row>
    <row r="52" spans="1:2" ht="44.25" thickBot="1" thickTop="1">
      <c r="A52" s="58" t="s">
        <v>55</v>
      </c>
      <c r="B52" s="62">
        <f>B20/B41/1000</f>
        <v>0.05024257523110208</v>
      </c>
    </row>
    <row r="53" spans="1:2" ht="43.5" thickBot="1">
      <c r="A53" s="63" t="s">
        <v>56</v>
      </c>
      <c r="B53" s="64">
        <f>(16477.9-14889.36)/B41</f>
        <v>1.7357678270941246</v>
      </c>
    </row>
    <row r="54" spans="1:2" ht="14.25">
      <c r="A54" s="59"/>
      <c r="B54" s="61"/>
    </row>
    <row r="55" spans="1:2" ht="30" customHeight="1">
      <c r="A55" s="65" t="s">
        <v>57</v>
      </c>
      <c r="B55" s="65"/>
    </row>
    <row r="56" spans="1:2" ht="43.5" customHeight="1">
      <c r="A56" s="66"/>
      <c r="B56" s="66"/>
    </row>
    <row r="57" spans="1:2" ht="105.75" customHeight="1">
      <c r="A57" s="65"/>
      <c r="B57" s="65"/>
    </row>
    <row r="58" spans="1:2" ht="33.75" customHeight="1">
      <c r="A58" s="65"/>
      <c r="B58" s="65"/>
    </row>
    <row r="62" ht="14.25" customHeight="1"/>
  </sheetData>
  <sheetProtection/>
  <mergeCells count="5">
    <mergeCell ref="A55:B55"/>
    <mergeCell ref="A56:B56"/>
    <mergeCell ref="A3:B3"/>
    <mergeCell ref="A58:B58"/>
    <mergeCell ref="A57:B57"/>
  </mergeCells>
  <printOptions horizontalCentered="1"/>
  <pageMargins left="0.7086614173228347" right="0.7086614173228347" top="0.1968503937007874" bottom="0.3937007874015748" header="0.31496062992125984" footer="0.31496062992125984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zoomScalePageLayoutView="0" workbookViewId="0" topLeftCell="A5">
      <selection activeCell="C2" sqref="C1:E16384"/>
    </sheetView>
  </sheetViews>
  <sheetFormatPr defaultColWidth="9.140625" defaultRowHeight="15"/>
  <cols>
    <col min="1" max="1" width="55.8515625" style="8" customWidth="1"/>
    <col min="2" max="2" width="30.140625" style="8" customWidth="1"/>
    <col min="3" max="16384" width="9.140625" style="8" customWidth="1"/>
  </cols>
  <sheetData>
    <row r="1" ht="14.25">
      <c r="B1" s="17" t="s">
        <v>115</v>
      </c>
    </row>
    <row r="2" ht="14.25">
      <c r="B2" s="17"/>
    </row>
    <row r="3" spans="1:2" ht="24" customHeight="1">
      <c r="A3" s="67" t="s">
        <v>104</v>
      </c>
      <c r="B3" s="69"/>
    </row>
    <row r="4" spans="1:2" ht="26.25">
      <c r="A4" s="54" t="s">
        <v>0</v>
      </c>
      <c r="B4" s="50" t="s">
        <v>107</v>
      </c>
    </row>
    <row r="5" spans="1:2" ht="14.25">
      <c r="A5" s="54" t="s">
        <v>6</v>
      </c>
      <c r="B5" s="51" t="s">
        <v>108</v>
      </c>
    </row>
    <row r="6" spans="1:2" ht="14.25">
      <c r="A6" s="54" t="s">
        <v>7</v>
      </c>
      <c r="B6" s="51" t="s">
        <v>109</v>
      </c>
    </row>
    <row r="7" spans="1:2" ht="14.25">
      <c r="A7" s="54" t="s">
        <v>30</v>
      </c>
      <c r="B7" s="52" t="s">
        <v>110</v>
      </c>
    </row>
    <row r="8" spans="1:2" ht="14.25">
      <c r="A8" s="54" t="s">
        <v>120</v>
      </c>
      <c r="B8" s="53" t="s">
        <v>121</v>
      </c>
    </row>
    <row r="9" ht="15" thickBot="1"/>
    <row r="10" spans="1:2" ht="15" thickBot="1" thickTop="1">
      <c r="A10" s="18" t="s">
        <v>1</v>
      </c>
      <c r="B10" s="19" t="s">
        <v>2</v>
      </c>
    </row>
    <row r="11" spans="1:2" s="4" customFormat="1" ht="15" thickTop="1">
      <c r="A11" s="40" t="s">
        <v>105</v>
      </c>
      <c r="B11" s="41"/>
    </row>
    <row r="12" spans="1:2" s="4" customFormat="1" ht="14.25" hidden="1">
      <c r="A12" s="40" t="s">
        <v>59</v>
      </c>
      <c r="B12" s="41"/>
    </row>
    <row r="13" spans="1:2" s="4" customFormat="1" ht="14.25" hidden="1">
      <c r="A13" s="42" t="s">
        <v>82</v>
      </c>
      <c r="B13" s="41"/>
    </row>
    <row r="14" spans="1:2" s="4" customFormat="1" ht="14.25" hidden="1">
      <c r="A14" s="42" t="s">
        <v>81</v>
      </c>
      <c r="B14" s="41"/>
    </row>
    <row r="15" spans="1:2" s="4" customFormat="1" ht="14.25" hidden="1">
      <c r="A15" s="42" t="s">
        <v>61</v>
      </c>
      <c r="B15" s="41"/>
    </row>
    <row r="16" spans="1:2" s="4" customFormat="1" ht="14.25" hidden="1">
      <c r="A16" s="42" t="s">
        <v>9</v>
      </c>
      <c r="B16" s="41"/>
    </row>
    <row r="17" spans="1:2" s="4" customFormat="1" ht="14.25">
      <c r="A17" s="40" t="s">
        <v>62</v>
      </c>
      <c r="B17" s="41"/>
    </row>
    <row r="18" spans="1:2" s="4" customFormat="1" ht="14.25">
      <c r="A18" s="42" t="s">
        <v>84</v>
      </c>
      <c r="B18" s="43">
        <f>3!B17</f>
        <v>488.2</v>
      </c>
    </row>
    <row r="19" spans="1:2" s="4" customFormat="1" ht="28.5">
      <c r="A19" s="42" t="s">
        <v>63</v>
      </c>
      <c r="B19" s="43">
        <f>B18/B20</f>
        <v>3.6313597143707215</v>
      </c>
    </row>
    <row r="20" spans="1:2" s="4" customFormat="1" ht="14.25">
      <c r="A20" s="42" t="s">
        <v>64</v>
      </c>
      <c r="B20" s="43">
        <f>B25</f>
        <v>134.44000000000005</v>
      </c>
    </row>
    <row r="21" spans="1:2" s="4" customFormat="1" ht="14.25">
      <c r="A21" s="42" t="s">
        <v>9</v>
      </c>
      <c r="B21" s="41"/>
    </row>
    <row r="22" spans="1:2" s="4" customFormat="1" ht="14.25">
      <c r="A22" s="44" t="s">
        <v>65</v>
      </c>
      <c r="B22" s="41"/>
    </row>
    <row r="23" spans="1:2" s="4" customFormat="1" ht="28.5">
      <c r="A23" s="42" t="s">
        <v>83</v>
      </c>
      <c r="B23" s="43">
        <f>B18</f>
        <v>488.2</v>
      </c>
    </row>
    <row r="24" spans="1:2" s="4" customFormat="1" ht="14.25">
      <c r="A24" s="42" t="s">
        <v>85</v>
      </c>
      <c r="B24" s="43">
        <f>B23/B25</f>
        <v>3.6313597143707215</v>
      </c>
    </row>
    <row r="25" spans="1:2" s="4" customFormat="1" ht="14.25">
      <c r="A25" s="42" t="s">
        <v>64</v>
      </c>
      <c r="B25" s="43">
        <f>1756.4-1621.96</f>
        <v>134.44000000000005</v>
      </c>
    </row>
    <row r="26" spans="1:2" s="4" customFormat="1" ht="14.25">
      <c r="A26" s="42" t="s">
        <v>9</v>
      </c>
      <c r="B26" s="41"/>
    </row>
    <row r="27" spans="1:2" s="4" customFormat="1" ht="14.25">
      <c r="A27" s="44" t="s">
        <v>67</v>
      </c>
      <c r="B27" s="41"/>
    </row>
    <row r="28" spans="1:2" s="4" customFormat="1" ht="28.5">
      <c r="A28" s="42" t="s">
        <v>86</v>
      </c>
      <c r="B28" s="45">
        <v>0</v>
      </c>
    </row>
    <row r="29" spans="1:2" s="4" customFormat="1" ht="14.25">
      <c r="A29" s="42" t="s">
        <v>66</v>
      </c>
      <c r="B29" s="45">
        <v>0</v>
      </c>
    </row>
    <row r="30" spans="1:2" s="4" customFormat="1" ht="14.25">
      <c r="A30" s="42" t="s">
        <v>64</v>
      </c>
      <c r="B30" s="45">
        <v>0</v>
      </c>
    </row>
    <row r="31" spans="1:2" s="4" customFormat="1" ht="14.25">
      <c r="A31" s="42" t="s">
        <v>9</v>
      </c>
      <c r="B31" s="45">
        <v>0</v>
      </c>
    </row>
    <row r="32" spans="1:2" s="4" customFormat="1" ht="14.25">
      <c r="A32" s="40" t="s">
        <v>68</v>
      </c>
      <c r="B32" s="45"/>
    </row>
    <row r="33" spans="1:2" s="4" customFormat="1" ht="14.25">
      <c r="A33" s="42" t="s">
        <v>87</v>
      </c>
      <c r="B33" s="45">
        <v>0</v>
      </c>
    </row>
    <row r="34" spans="1:2" s="4" customFormat="1" ht="14.25">
      <c r="A34" s="42" t="s">
        <v>66</v>
      </c>
      <c r="B34" s="45">
        <v>0</v>
      </c>
    </row>
    <row r="35" spans="1:2" s="4" customFormat="1" ht="14.25">
      <c r="A35" s="42" t="s">
        <v>69</v>
      </c>
      <c r="B35" s="45">
        <v>0</v>
      </c>
    </row>
    <row r="36" spans="1:2" s="4" customFormat="1" ht="14.25">
      <c r="A36" s="42" t="s">
        <v>9</v>
      </c>
      <c r="B36" s="45">
        <v>0</v>
      </c>
    </row>
    <row r="37" spans="1:2" s="4" customFormat="1" ht="14.25">
      <c r="A37" s="40" t="s">
        <v>70</v>
      </c>
      <c r="B37" s="45"/>
    </row>
    <row r="38" spans="1:2" s="4" customFormat="1" ht="14.25">
      <c r="A38" s="42" t="s">
        <v>88</v>
      </c>
      <c r="B38" s="45">
        <v>0</v>
      </c>
    </row>
    <row r="39" spans="1:2" s="4" customFormat="1" ht="14.25">
      <c r="A39" s="42" t="s">
        <v>60</v>
      </c>
      <c r="B39" s="45">
        <v>0</v>
      </c>
    </row>
    <row r="40" spans="1:2" s="4" customFormat="1" ht="14.25">
      <c r="A40" s="42" t="s">
        <v>89</v>
      </c>
      <c r="B40" s="45">
        <v>0</v>
      </c>
    </row>
    <row r="41" spans="1:2" s="4" customFormat="1" ht="14.25">
      <c r="A41" s="42" t="s">
        <v>9</v>
      </c>
      <c r="B41" s="45">
        <v>0</v>
      </c>
    </row>
    <row r="42" spans="1:2" s="4" customFormat="1" ht="14.25" hidden="1">
      <c r="A42" s="40" t="s">
        <v>71</v>
      </c>
      <c r="B42" s="45"/>
    </row>
    <row r="43" spans="1:2" s="4" customFormat="1" ht="14.25" hidden="1">
      <c r="A43" s="42" t="s">
        <v>90</v>
      </c>
      <c r="B43" s="45"/>
    </row>
    <row r="44" spans="1:2" s="4" customFormat="1" ht="14.25" hidden="1">
      <c r="A44" s="42" t="s">
        <v>60</v>
      </c>
      <c r="B44" s="45"/>
    </row>
    <row r="45" spans="1:2" s="4" customFormat="1" ht="14.25" hidden="1">
      <c r="A45" s="42" t="s">
        <v>89</v>
      </c>
      <c r="B45" s="45"/>
    </row>
    <row r="46" spans="1:2" s="4" customFormat="1" ht="14.25" hidden="1">
      <c r="A46" s="42" t="s">
        <v>9</v>
      </c>
      <c r="B46" s="45"/>
    </row>
    <row r="47" spans="1:2" s="4" customFormat="1" ht="14.25">
      <c r="A47" s="40" t="s">
        <v>72</v>
      </c>
      <c r="B47" s="45"/>
    </row>
    <row r="48" spans="1:2" s="4" customFormat="1" ht="14.25">
      <c r="A48" s="42" t="s">
        <v>92</v>
      </c>
      <c r="B48" s="45">
        <v>0</v>
      </c>
    </row>
    <row r="49" spans="1:2" s="4" customFormat="1" ht="14.25">
      <c r="A49" s="42" t="s">
        <v>60</v>
      </c>
      <c r="B49" s="45">
        <v>0</v>
      </c>
    </row>
    <row r="50" spans="1:2" s="4" customFormat="1" ht="14.25">
      <c r="A50" s="42" t="s">
        <v>89</v>
      </c>
      <c r="B50" s="45">
        <v>0</v>
      </c>
    </row>
    <row r="51" spans="1:2" s="4" customFormat="1" ht="14.25">
      <c r="A51" s="42" t="s">
        <v>9</v>
      </c>
      <c r="B51" s="45">
        <v>0</v>
      </c>
    </row>
    <row r="52" spans="1:2" s="4" customFormat="1" ht="14.25" hidden="1">
      <c r="A52" s="40" t="s">
        <v>73</v>
      </c>
      <c r="B52" s="45"/>
    </row>
    <row r="53" spans="1:2" s="4" customFormat="1" ht="14.25" hidden="1">
      <c r="A53" s="42" t="s">
        <v>93</v>
      </c>
      <c r="B53" s="45"/>
    </row>
    <row r="54" spans="1:2" s="4" customFormat="1" ht="14.25" hidden="1">
      <c r="A54" s="42" t="s">
        <v>60</v>
      </c>
      <c r="B54" s="45"/>
    </row>
    <row r="55" spans="1:2" s="4" customFormat="1" ht="14.25" hidden="1">
      <c r="A55" s="42" t="s">
        <v>89</v>
      </c>
      <c r="B55" s="45"/>
    </row>
    <row r="56" spans="1:2" s="4" customFormat="1" ht="14.25" hidden="1">
      <c r="A56" s="42" t="s">
        <v>9</v>
      </c>
      <c r="B56" s="45"/>
    </row>
    <row r="57" spans="1:2" s="4" customFormat="1" ht="14.25" hidden="1">
      <c r="A57" s="40" t="s">
        <v>74</v>
      </c>
      <c r="B57" s="45"/>
    </row>
    <row r="58" spans="1:2" s="4" customFormat="1" ht="14.25" hidden="1">
      <c r="A58" s="42" t="s">
        <v>94</v>
      </c>
      <c r="B58" s="45"/>
    </row>
    <row r="59" spans="1:2" s="4" customFormat="1" ht="14.25" hidden="1">
      <c r="A59" s="42" t="s">
        <v>60</v>
      </c>
      <c r="B59" s="45"/>
    </row>
    <row r="60" spans="1:2" s="4" customFormat="1" ht="14.25" hidden="1">
      <c r="A60" s="42" t="s">
        <v>89</v>
      </c>
      <c r="B60" s="45"/>
    </row>
    <row r="61" spans="1:2" s="4" customFormat="1" ht="14.25" hidden="1">
      <c r="A61" s="42" t="s">
        <v>9</v>
      </c>
      <c r="B61" s="45"/>
    </row>
    <row r="62" spans="1:2" s="4" customFormat="1" ht="14.25" hidden="1">
      <c r="A62" s="40" t="s">
        <v>75</v>
      </c>
      <c r="B62" s="45"/>
    </row>
    <row r="63" spans="1:2" s="4" customFormat="1" ht="14.25" hidden="1">
      <c r="A63" s="42" t="s">
        <v>95</v>
      </c>
      <c r="B63" s="45"/>
    </row>
    <row r="64" spans="1:2" s="4" customFormat="1" ht="14.25" hidden="1">
      <c r="A64" s="42" t="s">
        <v>60</v>
      </c>
      <c r="B64" s="45"/>
    </row>
    <row r="65" spans="1:2" s="4" customFormat="1" ht="14.25" hidden="1">
      <c r="A65" s="42" t="s">
        <v>89</v>
      </c>
      <c r="B65" s="45"/>
    </row>
    <row r="66" spans="1:2" s="4" customFormat="1" ht="14.25" hidden="1">
      <c r="A66" s="42" t="s">
        <v>9</v>
      </c>
      <c r="B66" s="45"/>
    </row>
    <row r="67" spans="1:2" s="4" customFormat="1" ht="14.25" hidden="1">
      <c r="A67" s="40" t="s">
        <v>76</v>
      </c>
      <c r="B67" s="45"/>
    </row>
    <row r="68" spans="1:2" s="4" customFormat="1" ht="14.25" hidden="1">
      <c r="A68" s="42" t="s">
        <v>96</v>
      </c>
      <c r="B68" s="45"/>
    </row>
    <row r="69" spans="1:2" s="4" customFormat="1" ht="14.25" hidden="1">
      <c r="A69" s="42" t="s">
        <v>60</v>
      </c>
      <c r="B69" s="45"/>
    </row>
    <row r="70" spans="1:2" s="4" customFormat="1" ht="14.25" hidden="1">
      <c r="A70" s="42" t="s">
        <v>89</v>
      </c>
      <c r="B70" s="45"/>
    </row>
    <row r="71" spans="1:2" s="4" customFormat="1" ht="14.25" hidden="1">
      <c r="A71" s="42" t="s">
        <v>9</v>
      </c>
      <c r="B71" s="45"/>
    </row>
    <row r="72" spans="1:2" s="4" customFormat="1" ht="14.25" hidden="1">
      <c r="A72" s="40" t="s">
        <v>77</v>
      </c>
      <c r="B72" s="45"/>
    </row>
    <row r="73" spans="1:2" s="4" customFormat="1" ht="14.25" hidden="1">
      <c r="A73" s="42" t="s">
        <v>97</v>
      </c>
      <c r="B73" s="45"/>
    </row>
    <row r="74" spans="1:2" s="4" customFormat="1" ht="14.25" hidden="1">
      <c r="A74" s="42" t="s">
        <v>60</v>
      </c>
      <c r="B74" s="45"/>
    </row>
    <row r="75" spans="1:2" s="4" customFormat="1" ht="14.25" hidden="1">
      <c r="A75" s="42" t="s">
        <v>89</v>
      </c>
      <c r="B75" s="45"/>
    </row>
    <row r="76" spans="1:2" s="4" customFormat="1" ht="14.25" hidden="1">
      <c r="A76" s="42" t="s">
        <v>9</v>
      </c>
      <c r="B76" s="45"/>
    </row>
    <row r="77" spans="1:2" s="4" customFormat="1" ht="14.25" hidden="1">
      <c r="A77" s="40" t="s">
        <v>78</v>
      </c>
      <c r="B77" s="45"/>
    </row>
    <row r="78" spans="1:2" s="4" customFormat="1" ht="14.25" hidden="1">
      <c r="A78" s="42" t="s">
        <v>98</v>
      </c>
      <c r="B78" s="45"/>
    </row>
    <row r="79" spans="1:2" s="4" customFormat="1" ht="14.25" hidden="1">
      <c r="A79" s="42" t="s">
        <v>60</v>
      </c>
      <c r="B79" s="45"/>
    </row>
    <row r="80" spans="1:2" s="4" customFormat="1" ht="14.25" hidden="1">
      <c r="A80" s="42" t="s">
        <v>89</v>
      </c>
      <c r="B80" s="45"/>
    </row>
    <row r="81" spans="1:2" s="4" customFormat="1" ht="14.25" hidden="1">
      <c r="A81" s="42" t="s">
        <v>9</v>
      </c>
      <c r="B81" s="45"/>
    </row>
    <row r="82" spans="1:2" ht="14.25">
      <c r="A82" s="40" t="s">
        <v>79</v>
      </c>
      <c r="B82" s="46"/>
    </row>
    <row r="83" spans="1:2" ht="14.25">
      <c r="A83" s="42" t="s">
        <v>91</v>
      </c>
      <c r="B83" s="46">
        <v>0</v>
      </c>
    </row>
    <row r="84" spans="1:2" ht="14.25">
      <c r="A84" s="42" t="s">
        <v>9</v>
      </c>
      <c r="B84" s="46">
        <v>0</v>
      </c>
    </row>
    <row r="85" spans="1:2" ht="14.25">
      <c r="A85" s="42" t="s">
        <v>106</v>
      </c>
      <c r="B85" s="46">
        <v>0</v>
      </c>
    </row>
    <row r="86" spans="1:2" ht="14.25">
      <c r="A86" s="42" t="s">
        <v>80</v>
      </c>
      <c r="B86" s="46">
        <v>0</v>
      </c>
    </row>
    <row r="87" spans="1:2" ht="14.25" hidden="1">
      <c r="A87" s="9" t="s">
        <v>99</v>
      </c>
      <c r="B87" s="10"/>
    </row>
    <row r="88" spans="1:2" s="4" customFormat="1" ht="14.25" hidden="1">
      <c r="A88" s="5" t="s">
        <v>101</v>
      </c>
      <c r="B88" s="3"/>
    </row>
    <row r="89" spans="1:2" s="4" customFormat="1" ht="14.25" hidden="1">
      <c r="A89" s="5" t="s">
        <v>60</v>
      </c>
      <c r="B89" s="3"/>
    </row>
    <row r="90" spans="1:2" s="4" customFormat="1" ht="14.25" hidden="1">
      <c r="A90" s="5" t="s">
        <v>89</v>
      </c>
      <c r="B90" s="3"/>
    </row>
    <row r="91" spans="1:2" s="4" customFormat="1" ht="15" hidden="1" thickBot="1">
      <c r="A91" s="5" t="s">
        <v>9</v>
      </c>
      <c r="B91" s="6"/>
    </row>
    <row r="92" ht="14.25">
      <c r="A92" s="7" t="s">
        <v>100</v>
      </c>
    </row>
  </sheetData>
  <sheetProtection/>
  <mergeCells count="1">
    <mergeCell ref="A3:B3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0.85546875" style="0" customWidth="1"/>
    <col min="2" max="2" width="26.421875" style="0" customWidth="1"/>
    <col min="3" max="3" width="13.00390625" style="0" customWidth="1"/>
    <col min="4" max="4" width="9.28125" style="0" bestFit="1" customWidth="1"/>
    <col min="6" max="6" width="9.57421875" style="0" bestFit="1" customWidth="1"/>
    <col min="11" max="11" width="9.57421875" style="0" bestFit="1" customWidth="1"/>
    <col min="15" max="15" width="7.8515625" style="0" customWidth="1"/>
  </cols>
  <sheetData>
    <row r="1" ht="14.25">
      <c r="O1" s="17" t="s">
        <v>116</v>
      </c>
    </row>
    <row r="2" ht="14.25">
      <c r="O2" s="17"/>
    </row>
    <row r="3" spans="2:13" ht="14.25">
      <c r="B3" s="70" t="s">
        <v>118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2" ht="14.25">
      <c r="B4" s="1"/>
      <c r="C4" s="2"/>
      <c r="D4" s="2"/>
      <c r="E4" s="2"/>
      <c r="F4" s="2"/>
      <c r="G4" s="2"/>
      <c r="H4" s="2"/>
      <c r="I4" s="2"/>
      <c r="J4" s="16"/>
      <c r="K4" s="16"/>
      <c r="L4" s="16"/>
    </row>
    <row r="5" spans="2:12" ht="14.25">
      <c r="B5" s="55" t="s">
        <v>0</v>
      </c>
      <c r="C5" s="74" t="s">
        <v>107</v>
      </c>
      <c r="D5" s="74"/>
      <c r="E5" s="74"/>
      <c r="F5" s="74"/>
      <c r="G5" s="74"/>
      <c r="H5" s="74"/>
      <c r="I5" s="74"/>
      <c r="J5" s="11"/>
      <c r="K5" s="12"/>
      <c r="L5" s="12"/>
    </row>
    <row r="6" spans="2:12" ht="14.25">
      <c r="B6" s="55" t="s">
        <v>6</v>
      </c>
      <c r="C6" s="74" t="s">
        <v>108</v>
      </c>
      <c r="D6" s="74"/>
      <c r="E6" s="74"/>
      <c r="F6" s="74"/>
      <c r="G6" s="74"/>
      <c r="H6" s="74"/>
      <c r="I6" s="74"/>
      <c r="J6" s="13"/>
      <c r="K6" s="12"/>
      <c r="L6" s="12"/>
    </row>
    <row r="7" spans="2:12" ht="14.25">
      <c r="B7" s="55" t="s">
        <v>7</v>
      </c>
      <c r="C7" s="74" t="s">
        <v>109</v>
      </c>
      <c r="D7" s="74"/>
      <c r="E7" s="74"/>
      <c r="F7" s="74"/>
      <c r="G7" s="74"/>
      <c r="H7" s="74"/>
      <c r="I7" s="74"/>
      <c r="J7" s="13"/>
      <c r="K7" s="12"/>
      <c r="L7" s="12"/>
    </row>
    <row r="8" spans="2:12" ht="14.25">
      <c r="B8" s="55" t="s">
        <v>30</v>
      </c>
      <c r="C8" s="74" t="s">
        <v>110</v>
      </c>
      <c r="D8" s="74"/>
      <c r="E8" s="74"/>
      <c r="F8" s="74"/>
      <c r="G8" s="74"/>
      <c r="H8" s="74"/>
      <c r="I8" s="74"/>
      <c r="J8" s="14"/>
      <c r="K8" s="12"/>
      <c r="L8" s="12"/>
    </row>
    <row r="9" spans="14:15" ht="14.25">
      <c r="N9" s="73" t="s">
        <v>35</v>
      </c>
      <c r="O9" s="73"/>
    </row>
    <row r="10" spans="2:15" ht="14.25">
      <c r="B10" s="76" t="s">
        <v>23</v>
      </c>
      <c r="C10" s="76" t="s">
        <v>119</v>
      </c>
      <c r="D10" s="72">
        <v>2012</v>
      </c>
      <c r="E10" s="72"/>
      <c r="F10" s="72"/>
      <c r="G10" s="72"/>
      <c r="H10" s="72"/>
      <c r="I10" s="72"/>
      <c r="J10" s="72"/>
      <c r="K10" s="72"/>
      <c r="L10" s="72"/>
      <c r="M10" s="72"/>
      <c r="N10" s="76" t="s">
        <v>21</v>
      </c>
      <c r="O10" s="76"/>
    </row>
    <row r="11" spans="2:15" ht="14.25">
      <c r="B11" s="76"/>
      <c r="C11" s="76"/>
      <c r="D11" s="72" t="s">
        <v>28</v>
      </c>
      <c r="E11" s="72"/>
      <c r="F11" s="72"/>
      <c r="G11" s="72"/>
      <c r="H11" s="72"/>
      <c r="I11" s="72" t="s">
        <v>29</v>
      </c>
      <c r="J11" s="72"/>
      <c r="K11" s="72"/>
      <c r="L11" s="72"/>
      <c r="M11" s="72"/>
      <c r="N11" s="76"/>
      <c r="O11" s="76"/>
    </row>
    <row r="12" spans="2:15" ht="14.25">
      <c r="B12" s="76"/>
      <c r="C12" s="76"/>
      <c r="D12" s="47" t="s">
        <v>22</v>
      </c>
      <c r="E12" s="47" t="s">
        <v>24</v>
      </c>
      <c r="F12" s="47" t="s">
        <v>25</v>
      </c>
      <c r="G12" s="47" t="s">
        <v>26</v>
      </c>
      <c r="H12" s="47" t="s">
        <v>27</v>
      </c>
      <c r="I12" s="47" t="s">
        <v>22</v>
      </c>
      <c r="J12" s="47" t="s">
        <v>24</v>
      </c>
      <c r="K12" s="47" t="s">
        <v>25</v>
      </c>
      <c r="L12" s="47" t="s">
        <v>26</v>
      </c>
      <c r="M12" s="47" t="s">
        <v>27</v>
      </c>
      <c r="N12" s="76"/>
      <c r="O12" s="76"/>
    </row>
    <row r="13" spans="2:15" ht="38.25" customHeight="1">
      <c r="B13" s="15" t="s">
        <v>22</v>
      </c>
      <c r="C13" s="48">
        <f>C14</f>
        <v>208.69</v>
      </c>
      <c r="D13" s="48">
        <f>E13+F13+G13+H13</f>
        <v>111</v>
      </c>
      <c r="E13" s="48">
        <f>E14</f>
        <v>55.5</v>
      </c>
      <c r="F13" s="48">
        <v>55.5</v>
      </c>
      <c r="G13" s="48">
        <v>0</v>
      </c>
      <c r="H13" s="48"/>
      <c r="I13" s="48">
        <f>J13+K13+L13+M13</f>
        <v>0</v>
      </c>
      <c r="J13" s="48">
        <v>0</v>
      </c>
      <c r="K13" s="48">
        <v>0</v>
      </c>
      <c r="L13" s="56"/>
      <c r="M13" s="56"/>
      <c r="N13" s="75" t="s">
        <v>112</v>
      </c>
      <c r="O13" s="75"/>
    </row>
    <row r="14" spans="2:15" ht="42.75">
      <c r="B14" s="49" t="s">
        <v>113</v>
      </c>
      <c r="C14" s="48">
        <v>208.69</v>
      </c>
      <c r="D14" s="48">
        <f>E14+F14+G14+H14</f>
        <v>111</v>
      </c>
      <c r="E14" s="48">
        <v>55.5</v>
      </c>
      <c r="F14" s="48">
        <v>55.5</v>
      </c>
      <c r="G14" s="48">
        <v>0</v>
      </c>
      <c r="H14" s="48"/>
      <c r="I14" s="48">
        <f>J14+K14+L14+M14</f>
        <v>0</v>
      </c>
      <c r="J14" s="48">
        <v>0</v>
      </c>
      <c r="K14" s="48">
        <v>0</v>
      </c>
      <c r="L14" s="56"/>
      <c r="M14" s="56"/>
      <c r="N14" s="75" t="s">
        <v>112</v>
      </c>
      <c r="O14" s="75"/>
    </row>
    <row r="15" spans="2:15" ht="14.25" hidden="1">
      <c r="B15" s="15" t="s">
        <v>34</v>
      </c>
      <c r="C15" s="15"/>
      <c r="D15" s="48"/>
      <c r="E15" s="48"/>
      <c r="F15" s="48"/>
      <c r="G15" s="48"/>
      <c r="H15" s="48"/>
      <c r="I15" s="48"/>
      <c r="J15" s="48"/>
      <c r="K15" s="48"/>
      <c r="L15" s="56"/>
      <c r="M15" s="56"/>
      <c r="N15" s="72"/>
      <c r="O15" s="72"/>
    </row>
    <row r="16" spans="2:15" ht="14.25" hidden="1">
      <c r="B16" s="15" t="s">
        <v>33</v>
      </c>
      <c r="C16" s="15"/>
      <c r="D16" s="48"/>
      <c r="E16" s="48"/>
      <c r="F16" s="48"/>
      <c r="G16" s="48"/>
      <c r="H16" s="48"/>
      <c r="I16" s="48"/>
      <c r="J16" s="48"/>
      <c r="K16" s="48"/>
      <c r="L16" s="56"/>
      <c r="M16" s="56"/>
      <c r="N16" s="72"/>
      <c r="O16" s="72"/>
    </row>
  </sheetData>
  <sheetProtection/>
  <mergeCells count="16"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kvashnina</cp:lastModifiedBy>
  <cp:lastPrinted>2012-01-11T09:37:32Z</cp:lastPrinted>
  <dcterms:created xsi:type="dcterms:W3CDTF">2010-02-15T13:42:22Z</dcterms:created>
  <dcterms:modified xsi:type="dcterms:W3CDTF">2012-09-18T11:06:09Z</dcterms:modified>
  <cp:category/>
  <cp:version/>
  <cp:contentType/>
  <cp:contentStatus/>
</cp:coreProperties>
</file>